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49DA570D-D66A-49B4-AE1C-2A33D5B60C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5" i="1" l="1"/>
  <c r="F25" i="1"/>
  <c r="F20" i="1" l="1"/>
  <c r="G31" i="1" l="1"/>
  <c r="F31" i="1"/>
  <c r="G46" i="1" l="1"/>
  <c r="G34" i="1" l="1"/>
  <c r="F34" i="1"/>
  <c r="G38" i="1" l="1"/>
  <c r="F38" i="1"/>
  <c r="G20" i="1"/>
  <c r="F23" i="1" l="1"/>
  <c r="F39" i="1" s="1"/>
  <c r="G45" i="1"/>
  <c r="G23" i="1"/>
  <c r="G39" i="1" s="1"/>
  <c r="G42" i="1" l="1"/>
  <c r="G44" i="1"/>
</calcChain>
</file>

<file path=xl/sharedStrings.xml><?xml version="1.0" encoding="utf-8"?>
<sst xmlns="http://schemas.openxmlformats.org/spreadsheetml/2006/main" count="132" uniqueCount="130">
  <si>
    <t>ГРБС</t>
  </si>
  <si>
    <t>Управление образования</t>
  </si>
  <si>
    <t>ВСЕГО</t>
  </si>
  <si>
    <t>КБК                                                                 по расходам</t>
  </si>
  <si>
    <t>ИТОГО  по Управлению образования</t>
  </si>
  <si>
    <t>Управление финансов</t>
  </si>
  <si>
    <t>ИТОГО Управление финансов</t>
  </si>
  <si>
    <t>Управление культуры, спорта и молодежи</t>
  </si>
  <si>
    <t>ИТОГО по Управление культуры</t>
  </si>
  <si>
    <t>Формирование резерва средств</t>
  </si>
  <si>
    <t>Приложение</t>
  </si>
  <si>
    <t>Направление расходов</t>
  </si>
  <si>
    <t>Объекты</t>
  </si>
  <si>
    <t>Основание</t>
  </si>
  <si>
    <t xml:space="preserve">Сумма по заявке                  ГРБС  </t>
  </si>
  <si>
    <t>Примечание</t>
  </si>
  <si>
    <t>ИТОГО Администрация района</t>
  </si>
  <si>
    <r>
      <t>Увеличение бюджетных ассигнований в 2023 году за счет остатков средств на счете бюджета на 1 января 2023 года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(к сессии 15.02.2023</t>
    </r>
    <r>
      <rPr>
        <b/>
        <sz val="12"/>
        <color theme="1"/>
        <rFont val="Times New Roman"/>
        <family val="1"/>
        <charset val="204"/>
      </rPr>
      <t>)</t>
    </r>
  </si>
  <si>
    <t>Соглашение о предоставлении дотации                                        № 17/649-р от 04.07.2022 года                                                     с Минфином УР и ГК УР  по делам гражданской обороны и чрезвычайным ситуациям -                                        принято решение о продлении действия Соглашения на 2023г.                                                                              Согласование Главы Удмуртской Республики Бречалова А.В.  №АБ-01-79э-21832 от 19.12.2022г.</t>
  </si>
  <si>
    <t xml:space="preserve">Неиспользованные остатки дотации по состоянию на 01.01.2023 года, имеющие целевое назначение                            </t>
  </si>
  <si>
    <t>Неиспользованные остатки акцизов на счете бюджета по состоянию на 01.01.2023 года, имеющие целевое назначение</t>
  </si>
  <si>
    <t>Создание минерализованных полос вокруг населенных пунктов в 2023 году</t>
  </si>
  <si>
    <t>Ремонт и содержание  автомобильных дорог местного значения в соответствии с утвержденным перечнем на 2023 год</t>
  </si>
  <si>
    <t>Резервирование средств для обеспечения финанирования социально-значимых расходов в случае недополучения доходов бюджета и осуществления непредвиденных расходов</t>
  </si>
  <si>
    <t>Здание бывшего ФАП в д.Бальзяшур Можгинского района</t>
  </si>
  <si>
    <t>Текущий ремонт объектов муниципальной собственности</t>
  </si>
  <si>
    <t>В соответствии с Порядком формирования и использования муниципального дорожного фонда</t>
  </si>
  <si>
    <t xml:space="preserve">Реализация инициативных проектов, выдвигаемых лицами с инвалидностью </t>
  </si>
  <si>
    <t>Постановление Администрации района от 12.01.2023 № 6 "О реализации на территории Можгинского района проектов инициативного бюджетирования, выдвигаемых лицами с инвалидностью"</t>
  </si>
  <si>
    <t xml:space="preserve">Постановление Правительства УР от  28.11.2022 № 635 "О проведении в Удмуртской Республике отбора проектов инициативного бюджетирования, выдвигаемых лицами с инвалидностью"   </t>
  </si>
  <si>
    <t>Обеспечение условий для создания "Точек роста" в образовательных учреждениях Можгинского района в 2023 году</t>
  </si>
  <si>
    <t xml:space="preserve">Требуется ремонт:                                                                             кровля здания - 510,948 (смета)                                                     </t>
  </si>
  <si>
    <t>Мероприятия направленные на повышение надежности,устойчивости и экономичности объектов коммунального хозяйства</t>
  </si>
  <si>
    <t>Подготовка муниципальных  образовательных учреждений к новому учебному году и отопительному сезону</t>
  </si>
  <si>
    <t>рублей</t>
  </si>
  <si>
    <t>КБК</t>
  </si>
  <si>
    <t>Мероприятия, связанные с обеспечением первичных мер  противопожарной безопасности                                                                             (остатки целевой дотации на 01.01.2023)</t>
  </si>
  <si>
    <t xml:space="preserve">Резервирование средств для софинансирования  проектов,  прощедших муниципальный конкурсный отбор "БЕЗ ГРАНИЦ" для привлечения иного МБТ из бюджета УР                                                                                                   (не менее 15% от стоимости проекта) </t>
  </si>
  <si>
    <t>Согласовано                                            на включение в расходы бюджета</t>
  </si>
  <si>
    <t>Администрация Можгинского района</t>
  </si>
  <si>
    <t>Увеличение муниципального дорожного фонда  на 2023 год                                                                                      (остатки акцизов на 01.01.2023)</t>
  </si>
  <si>
    <t xml:space="preserve">Резервирование средств </t>
  </si>
  <si>
    <t>577 0409                            07 5 04 62520              244                 (КОСГУ 225)</t>
  </si>
  <si>
    <t>577 0310                  06 1 05 61930      244                                       (КОСГУ 225)</t>
  </si>
  <si>
    <t>577 0113                    99 0 00 60110                  244                 (КОСГУ 225)</t>
  </si>
  <si>
    <t>606 0113             09 1 01 62760                   870                    (КОСГУ 290 )</t>
  </si>
  <si>
    <t>КОСГУ 225</t>
  </si>
  <si>
    <t>КОСГУ 290</t>
  </si>
  <si>
    <t>Изменения в бюджет</t>
  </si>
  <si>
    <t>577 0113                    ….............                  244                      (КОСГУ 225)</t>
  </si>
  <si>
    <t>577 0502           ….....................                                                       244                  (КОСГУ 225)</t>
  </si>
  <si>
    <t>609 0702     …...............                                               244                        (КОСГУ 225)</t>
  </si>
  <si>
    <t>Приобретение автомобиля</t>
  </si>
  <si>
    <t>МКУ ЕДДС - приобретение автомобиля в замен технически неисправного в территориальном отделе</t>
  </si>
  <si>
    <t>Информация о состоянии легкового автомобильного транспорта в ЕДДС.                                                Ценовое предложение  по а/м Лада Гранта.                                                                                                       Письмо на имя заместителя председателя Правительства УР -  Ефимова Р.В.</t>
  </si>
  <si>
    <t>КОСГУ 310</t>
  </si>
  <si>
    <t xml:space="preserve">Расходы сверх установленного уровня софинансирования для обеспечения реализации национального проекта "Образование." </t>
  </si>
  <si>
    <t>577                                                                                  (КОСГУ 310)</t>
  </si>
  <si>
    <t>Глава муниципального образования "Муниципальный округ</t>
  </si>
  <si>
    <t xml:space="preserve">Можгинский район Удмуртской Республики" </t>
  </si>
  <si>
    <t>_____________________А.Г.Васильев                                  М.П.</t>
  </si>
  <si>
    <t>Предписание Упр. Роспотребнадзора                               № 3806 от 04.06.2021 (срок исполнения до 01.08.2022)</t>
  </si>
  <si>
    <t>МБОУ "Александровская СОШ"</t>
  </si>
  <si>
    <t>МБОУ "Кватчинская ООШ"</t>
  </si>
  <si>
    <t>Предписание Упр. Роспотребнадзора                               № 315 от 16.12.2019                                Решение суда  от 12.07.2022.</t>
  </si>
  <si>
    <t>МБОУ "Малосюгинская СОШ"</t>
  </si>
  <si>
    <t>Предписание Упр. Роспотребнадзора                               № 2085 от 25.03.2021 (срок исполнения до 01.08.2022)</t>
  </si>
  <si>
    <t>МБОУ "Нышинская СОШ"</t>
  </si>
  <si>
    <t>МБОУ "Пазяльская ООШ"</t>
  </si>
  <si>
    <t>Предписание Упр. Роспотребнадзора                               № 207 от 16.10.2019 (срок исполнения до 31.08.2022)</t>
  </si>
  <si>
    <t>Итого по школам:</t>
  </si>
  <si>
    <t>Итого по д/садам</t>
  </si>
  <si>
    <t>МБДОУ "Кватчинский д/сад"</t>
  </si>
  <si>
    <t>Предписание Упр. Роспотребнадзора                               № 3557 от 20.05.2021 (срок исполнения до 20.05.2022)</t>
  </si>
  <si>
    <t>МБДОУ "Льнозаводский д/сад"</t>
  </si>
  <si>
    <t>Требуется ремонт:                                                                                                                            Замена полов в группах 2 этажа - 500,00                                                                                     теневой навес - 239,63                                                    замена светильников (50 шт) - 150,97</t>
  </si>
  <si>
    <t>Предписание Упр. Роспотребнадзора                               № 7399 от 31.08.2021 (срок исполнения до 01.10.2022)                                                                                  Решение суда от 12.12.2022 (срок до 04.12.2023)</t>
  </si>
  <si>
    <r>
      <t xml:space="preserve">Текущий ремонт внутренних помещений в  </t>
    </r>
    <r>
      <rPr>
        <sz val="10"/>
        <color rgb="FF0000CC"/>
        <rFont val="Times New Roman"/>
        <family val="1"/>
        <charset val="204"/>
      </rPr>
      <t>одной</t>
    </r>
    <r>
      <rPr>
        <sz val="10"/>
        <color theme="1"/>
        <rFont val="Times New Roman"/>
        <family val="1"/>
        <charset val="204"/>
      </rPr>
      <t xml:space="preserve"> общеобразовательной  школе Можгинского района для создания "Точки роста"</t>
    </r>
  </si>
  <si>
    <t>Требуется ремонт:                                                                                           кровля школьной мастерской - 482,380  (смета)                                                                                                ремонт вентиляции - 166,410 (смета)                                                                                   замена полов на 1 этаже школы - 419,04</t>
  </si>
  <si>
    <t>Требуется ремонт:                                                                                                                                                  замена полов в кабинетах и коридорах - 635,31 (смета)                                                   замена светильников (298 шт)- 143,0</t>
  </si>
  <si>
    <t>Требуется ремонт:                                                                                                                                      потолок в спортзале - 500,0 (смета)</t>
  </si>
  <si>
    <t>Требуется ремонт:                                                                                                                                 замена полов в кабинетах - 250,0 9 (смета)</t>
  </si>
  <si>
    <t>Требуется ремонт:                                                                                                                                                 ремонт туалетов  - 1 245,06 (смета)                                                       Замена полов  в пищеблоке, и столовой, в кабинетах и коридорах - 1 073,74                                                                                                                                                                           замена светильников (274 шт)- 300,0</t>
  </si>
  <si>
    <t>МБУ "Централизованная клубная система"         - Маловаложикьинский СДК - 911,07 (смета)                                                                           -Ломеслудский СДК - 745,13 (смета)                                                   -Нижневишурский СДК - 237,75 (смета)                                                 - ремонт и замена электрощитовых - 500,00</t>
  </si>
  <si>
    <t>608 0804                   03 4 06 61630             244                             (КОСГУ 225)</t>
  </si>
  <si>
    <t>608 0804          03 4 07 60150         244                             (КОСГУ 225)</t>
  </si>
  <si>
    <t>Ремонт объектов муниципальных учреждений культуры</t>
  </si>
  <si>
    <t>Замена входной группы в Большесибинском ЦСДК  в том числе за счет наказа депутата Госсовета УР Ишматовой - 500, а также  устройство пандуса за счет мероприятий по "Доступной среде" - 200</t>
  </si>
  <si>
    <t xml:space="preserve">МБУ "Централизованная клубная система"                              -Большесибинский ЦСДК                                                                                       -Старокаксинский ЦСДК </t>
  </si>
  <si>
    <t>*Большесибинский ЦСДК - Ремонт входной группы -1200 (смета), доп.потребность - 500                                        *Старокаксинский ЦСДК - Ремонт системы отопления , ремонт цоколя, ремонт входной группы, утепление чердачного помещения - 1 532,1 (сметы)</t>
  </si>
  <si>
    <t>Ремонт внутренних помещений здания Кватчинской библиотеки для создания в ней "Модельной библиотеки" - 4 323,3 (смета)</t>
  </si>
  <si>
    <t>Участие в проекте по созданию "Модельных библиотек"</t>
  </si>
  <si>
    <t>Обеспечение комплексной безопасности муниципальных учреждений культуры (противопожарная безопасность)</t>
  </si>
  <si>
    <t>609 0702              01 2 04 61030                            244                          (КОСГУ 225)</t>
  </si>
  <si>
    <t>609 0701              01 2 04 61030                            244                          (КОСГУ 225)</t>
  </si>
  <si>
    <r>
      <t>606 0113                         09 2 12</t>
    </r>
    <r>
      <rPr>
        <sz val="10"/>
        <color rgb="FFFF0000"/>
        <rFont val="Times New Roman"/>
        <family val="1"/>
        <charset val="204"/>
      </rPr>
      <t xml:space="preserve"> S…...  </t>
    </r>
    <r>
      <rPr>
        <sz val="10"/>
        <color rgb="FF0000CC"/>
        <rFont val="Times New Roman"/>
        <family val="1"/>
        <charset val="204"/>
      </rPr>
      <t xml:space="preserve">                870                            (КОСГУ 290)</t>
    </r>
  </si>
  <si>
    <t>608 0801          03 4 07 60150         244                             (КОСГУ 225)</t>
  </si>
  <si>
    <t xml:space="preserve">Решения суда №2-1174/2020 от 19.08.2022 (срок до 31.12.2022)                                            Решения суда №2-1177/2020 от 19.08.2022 (срок до 31.12.2022)                                                    Решения суда №2-1174/2020 от 19.08.2022 (срок до 31.12.2022) </t>
  </si>
  <si>
    <r>
      <rPr>
        <sz val="10"/>
        <rFont val="Times New Roman"/>
        <family val="1"/>
        <charset val="204"/>
      </rPr>
      <t xml:space="preserve">Требуется ремонт:   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ремонт покрытия дорожек</t>
    </r>
    <r>
      <rPr>
        <sz val="10"/>
        <color rgb="FFFF0000"/>
        <rFont val="Times New Roman"/>
        <family val="1"/>
        <charset val="204"/>
      </rPr>
      <t xml:space="preserve"> (через наказы) - 632,28                          </t>
    </r>
    <r>
      <rPr>
        <sz val="10"/>
        <rFont val="Times New Roman"/>
        <family val="1"/>
        <charset val="204"/>
      </rPr>
      <t>теневые навесы - 718,89</t>
    </r>
  </si>
  <si>
    <t>Мероприятия по благоустройству и содержанию территорий населенных пунктов (монтаж уличного освещения в населенных пунктах)</t>
  </si>
  <si>
    <t>577 0503                 11 1 05 62330                 244                                           (КОСГУ 225)</t>
  </si>
  <si>
    <t xml:space="preserve">Монтаж сетей уличного освещения в 26  населенных пунктах Можгинского района </t>
  </si>
  <si>
    <t>По результатам инвентаризации сетей уличного освещения (расчет потребности)</t>
  </si>
  <si>
    <t>Доведение освещенности  в населенных пунктах Можгинского района до нормативного значения, обеспечение безопасности дорожного движения в темное время суток и снижение ДТП</t>
  </si>
  <si>
    <t>Ремонт муниципального жилищного фонда</t>
  </si>
  <si>
    <t>Муниципальное жилье;                                                                 с.Большая Уча, ул.Садовая, д. 36 (5 квартир)                                                                                                          д.Большие Сибы, ул.Школьная, д.34 (25 квартир)</t>
  </si>
  <si>
    <t xml:space="preserve">577 0501               07 2 01 62110                     244                            (КОСГУ 225)                      </t>
  </si>
  <si>
    <t xml:space="preserve">Водоснабжение д.Пазял (1 670)                                                        Водоснабжение д.Нижний Вишур (970) </t>
  </si>
  <si>
    <t>Мероприятия направленные на повышение надежности,устойчивости и экономичности объектов коммунального хозяйства                                  (софинансирование по программе модернизации коммунальной инфраструктуры)</t>
  </si>
  <si>
    <t>Обеспечение софинфинансирования по программе "Модернизация коммунальной инфраструктуры" с участием федерального финансирования</t>
  </si>
  <si>
    <r>
      <t xml:space="preserve">Предоставление </t>
    </r>
    <r>
      <rPr>
        <u/>
        <sz val="10"/>
        <rFont val="Times New Roman"/>
        <family val="1"/>
        <charset val="204"/>
      </rPr>
      <t>субсидии МУП ВКХ</t>
    </r>
    <r>
      <rPr>
        <sz val="10"/>
        <rFont val="Times New Roman"/>
        <family val="1"/>
        <charset val="204"/>
      </rPr>
      <t xml:space="preserve"> на </t>
    </r>
    <r>
      <rPr>
        <u/>
        <sz val="10"/>
        <rFont val="Times New Roman"/>
        <family val="1"/>
        <charset val="204"/>
      </rPr>
      <t>возмещение расходов по ремонту сетей</t>
    </r>
    <r>
      <rPr>
        <sz val="10"/>
        <rFont val="Times New Roman"/>
        <family val="1"/>
        <charset val="204"/>
      </rPr>
      <t xml:space="preserve"> водоснабжения и водоотведения по Перечню, утвержденному Администрацией района.                                                     </t>
    </r>
  </si>
  <si>
    <t xml:space="preserve">Предоставление субсидии МУП ВКХ на проведение измерения качества сточных вод и химический анализ питьевых вод                                                </t>
  </si>
  <si>
    <t>Перечень объектов  коммунальной инфраструктуры в 2023 году</t>
  </si>
  <si>
    <t>Разработка технических планов для регистрации объектов коммунальной инфраструктуры</t>
  </si>
  <si>
    <t xml:space="preserve">Резерв на аварийно-восстановительные работы                           коммунальных сетей </t>
  </si>
  <si>
    <t xml:space="preserve">Требуется ремонт:                                                                             кровля здания, система отопления, ворота, утепление стен                                                  </t>
  </si>
  <si>
    <t xml:space="preserve">                                                                                                                       МБОУ "Горнякская СОШ"                                                    </t>
  </si>
  <si>
    <t>Увеличение доходов бюджета от аренды муниципального жилья по договорам социального найма</t>
  </si>
  <si>
    <t>Требуется ремонт - приведение в надлежащее санитарно-техническое состояние для дальнейшего  предоставления жилья по  поговорам социального найма</t>
  </si>
  <si>
    <t>Здание бывшего ФАП передано в муниципальную собственность в 2020 году. После ремонта здание будет передано в оперативное управление в МКУ "Централизованная клубная система" и использоваться для оказания услуг  населению д.Бальзяшур</t>
  </si>
  <si>
    <t>Здание гаража Администрации района, ул.Наговицына д.52</t>
  </si>
  <si>
    <t>Установка противопожарной сигнализации (АПС)                    в трех сельских клубах (решение суда)                                                                              Ремонт и замена электрощитовых в 21 сельских клубах по результатам обследования</t>
  </si>
  <si>
    <t>МБУ "Можгинская центральная районная библиотека"                                                                     -Кватчинская сельская библиотека</t>
  </si>
  <si>
    <t>Остатки на счете  бюджета на 01.01.2023</t>
  </si>
  <si>
    <t xml:space="preserve">к Пояснительной записке </t>
  </si>
  <si>
    <t>к проекту решения  о внесении изменений в бюджет</t>
  </si>
  <si>
    <t>муниципального образования "Муниципальный округ Можгинский район УР"</t>
  </si>
  <si>
    <t xml:space="preserve"> </t>
  </si>
  <si>
    <t>Ремонт сетей водоснабжения и водоотведения, переданных в МУП ВКХ на праве хозяйственного ведения (возмещение произведенных расходов)</t>
  </si>
  <si>
    <t>Нет согласования с Ефимовым.                                                               Убрать в резерв!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</si>
</sst>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6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4" fontId="7" fillId="2" borderId="1" xfId="0" applyNumberFormat="1" applyFont="1" applyFill="1" applyBorder="1" applyAlignment="1">
      <alignment vertical="top"/>
    </xf>
    <xf numFmtId="0" fontId="5" fillId="3" borderId="6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vertical="top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/>
    </xf>
    <xf numFmtId="4" fontId="7" fillId="2" borderId="2" xfId="0" applyNumberFormat="1" applyFont="1" applyFill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7" fillId="0" borderId="1" xfId="0" applyFont="1" applyBorder="1"/>
    <xf numFmtId="4" fontId="7" fillId="0" borderId="1" xfId="0" applyNumberFormat="1" applyFont="1" applyBorder="1"/>
    <xf numFmtId="0" fontId="1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right"/>
    </xf>
    <xf numFmtId="4" fontId="6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2" fillId="2" borderId="6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4" fontId="9" fillId="3" borderId="1" xfId="0" applyNumberFormat="1" applyFont="1" applyFill="1" applyBorder="1" applyAlignment="1">
      <alignment vertical="top"/>
    </xf>
    <xf numFmtId="4" fontId="8" fillId="0" borderId="0" xfId="0" applyNumberFormat="1" applyFont="1"/>
    <xf numFmtId="4" fontId="13" fillId="0" borderId="1" xfId="0" applyNumberFormat="1" applyFont="1" applyBorder="1"/>
    <xf numFmtId="49" fontId="11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vertical="top"/>
    </xf>
    <xf numFmtId="0" fontId="5" fillId="0" borderId="12" xfId="0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164" fontId="14" fillId="0" borderId="2" xfId="0" applyNumberFormat="1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4" fontId="10" fillId="0" borderId="0" xfId="0" applyNumberFormat="1" applyFont="1"/>
    <xf numFmtId="164" fontId="6" fillId="0" borderId="1" xfId="0" applyNumberFormat="1" applyFont="1" applyBorder="1" applyAlignment="1">
      <alignment vertical="top"/>
    </xf>
    <xf numFmtId="0" fontId="5" fillId="0" borderId="1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1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/>
    </xf>
    <xf numFmtId="4" fontId="8" fillId="4" borderId="0" xfId="0" applyNumberFormat="1" applyFont="1" applyFill="1"/>
    <xf numFmtId="0" fontId="9" fillId="0" borderId="1" xfId="0" applyFont="1" applyBorder="1" applyAlignment="1">
      <alignment horizontal="left" vertical="top"/>
    </xf>
    <xf numFmtId="4" fontId="6" fillId="0" borderId="1" xfId="0" applyNumberFormat="1" applyFont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2" xfId="0" applyNumberFormat="1" applyFont="1" applyBorder="1" applyAlignment="1">
      <alignment vertical="top"/>
    </xf>
    <xf numFmtId="0" fontId="6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2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" fontId="9" fillId="0" borderId="4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FFCC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H19" sqref="H19"/>
    </sheetView>
  </sheetViews>
  <sheetFormatPr defaultRowHeight="15" x14ac:dyDescent="0.25"/>
  <cols>
    <col min="1" max="1" width="23.42578125" style="35" customWidth="1"/>
    <col min="2" max="2" width="36.42578125" style="35" customWidth="1"/>
    <col min="3" max="3" width="11.42578125" style="55" customWidth="1"/>
    <col min="4" max="4" width="39.42578125" style="35" customWidth="1"/>
    <col min="5" max="5" width="43.5703125" style="35" customWidth="1"/>
    <col min="6" max="6" width="17" style="35" customWidth="1"/>
    <col min="7" max="7" width="17.85546875" style="35" customWidth="1"/>
    <col min="8" max="8" width="33.140625" style="35" customWidth="1"/>
    <col min="9" max="9" width="1.42578125" style="35" hidden="1" customWidth="1"/>
    <col min="10" max="10" width="33.85546875" style="35" customWidth="1"/>
    <col min="11" max="16384" width="9.140625" style="35"/>
  </cols>
  <sheetData>
    <row r="1" spans="1:10" ht="15" customHeight="1" x14ac:dyDescent="0.25">
      <c r="A1" s="35" t="s">
        <v>127</v>
      </c>
      <c r="F1" s="95" t="s">
        <v>10</v>
      </c>
      <c r="G1" s="95"/>
      <c r="H1" s="95"/>
    </row>
    <row r="2" spans="1:10" ht="21" customHeight="1" x14ac:dyDescent="0.25">
      <c r="A2" s="35" t="s">
        <v>58</v>
      </c>
      <c r="F2" s="95" t="s">
        <v>124</v>
      </c>
      <c r="G2" s="95"/>
      <c r="H2" s="95"/>
    </row>
    <row r="3" spans="1:10" ht="16.5" customHeight="1" x14ac:dyDescent="0.25">
      <c r="A3" s="35" t="s">
        <v>59</v>
      </c>
      <c r="F3" s="95" t="s">
        <v>125</v>
      </c>
      <c r="G3" s="95"/>
      <c r="H3" s="95"/>
    </row>
    <row r="4" spans="1:10" ht="16.5" customHeight="1" x14ac:dyDescent="0.25">
      <c r="A4" s="35" t="s">
        <v>60</v>
      </c>
      <c r="E4" s="95" t="s">
        <v>126</v>
      </c>
      <c r="F4" s="95"/>
      <c r="G4" s="95"/>
      <c r="H4" s="95"/>
    </row>
    <row r="5" spans="1:10" ht="21" customHeight="1" x14ac:dyDescent="0.25">
      <c r="F5" s="64"/>
      <c r="G5" s="64"/>
      <c r="H5" s="64"/>
    </row>
    <row r="6" spans="1:10" s="1" customFormat="1" ht="30.75" customHeight="1" x14ac:dyDescent="0.2">
      <c r="A6" s="96" t="s">
        <v>17</v>
      </c>
      <c r="B6" s="96"/>
      <c r="C6" s="96"/>
      <c r="D6" s="96"/>
      <c r="E6" s="96"/>
      <c r="F6" s="96"/>
      <c r="G6" s="96"/>
      <c r="H6" s="37" t="s">
        <v>34</v>
      </c>
    </row>
    <row r="7" spans="1:10" s="2" customFormat="1" ht="50.25" customHeight="1" x14ac:dyDescent="0.25">
      <c r="A7" s="17" t="s">
        <v>0</v>
      </c>
      <c r="B7" s="17" t="s">
        <v>11</v>
      </c>
      <c r="C7" s="53" t="s">
        <v>35</v>
      </c>
      <c r="D7" s="17" t="s">
        <v>12</v>
      </c>
      <c r="E7" s="17" t="s">
        <v>13</v>
      </c>
      <c r="F7" s="18" t="s">
        <v>14</v>
      </c>
      <c r="G7" s="18" t="s">
        <v>38</v>
      </c>
      <c r="H7" s="18" t="s">
        <v>15</v>
      </c>
      <c r="I7" s="43" t="s">
        <v>3</v>
      </c>
    </row>
    <row r="8" spans="1:10" s="2" customFormat="1" ht="57" customHeight="1" x14ac:dyDescent="0.25">
      <c r="A8" s="97" t="s">
        <v>39</v>
      </c>
      <c r="B8" s="41" t="s">
        <v>40</v>
      </c>
      <c r="C8" s="54" t="s">
        <v>42</v>
      </c>
      <c r="D8" s="26" t="s">
        <v>22</v>
      </c>
      <c r="E8" s="26" t="s">
        <v>26</v>
      </c>
      <c r="F8" s="52">
        <v>4936516.3099999996</v>
      </c>
      <c r="G8" s="52">
        <v>4936516.3099999996</v>
      </c>
      <c r="H8" s="26" t="s">
        <v>20</v>
      </c>
      <c r="I8" s="43"/>
      <c r="J8" s="44"/>
    </row>
    <row r="9" spans="1:10" s="2" customFormat="1" ht="111" customHeight="1" x14ac:dyDescent="0.25">
      <c r="A9" s="98"/>
      <c r="B9" s="41" t="s">
        <v>36</v>
      </c>
      <c r="C9" s="54" t="s">
        <v>43</v>
      </c>
      <c r="D9" s="26" t="s">
        <v>21</v>
      </c>
      <c r="E9" s="26" t="s">
        <v>18</v>
      </c>
      <c r="F9" s="52">
        <v>1638979.45</v>
      </c>
      <c r="G9" s="52">
        <v>1638979.45</v>
      </c>
      <c r="H9" s="26" t="s">
        <v>19</v>
      </c>
      <c r="I9" s="43"/>
    </row>
    <row r="10" spans="1:10" s="2" customFormat="1" ht="111" customHeight="1" x14ac:dyDescent="0.25">
      <c r="A10" s="98"/>
      <c r="B10" s="41" t="s">
        <v>99</v>
      </c>
      <c r="C10" s="54" t="s">
        <v>100</v>
      </c>
      <c r="D10" s="26" t="s">
        <v>101</v>
      </c>
      <c r="E10" s="26" t="s">
        <v>102</v>
      </c>
      <c r="F10" s="52">
        <v>4693193</v>
      </c>
      <c r="G10" s="52">
        <v>2600000</v>
      </c>
      <c r="H10" s="26" t="s">
        <v>103</v>
      </c>
      <c r="I10" s="43"/>
    </row>
    <row r="11" spans="1:10" s="2" customFormat="1" ht="111" customHeight="1" x14ac:dyDescent="0.25">
      <c r="A11" s="98"/>
      <c r="B11" s="41" t="s">
        <v>104</v>
      </c>
      <c r="C11" s="54" t="s">
        <v>106</v>
      </c>
      <c r="D11" s="26" t="s">
        <v>105</v>
      </c>
      <c r="E11" s="26" t="s">
        <v>118</v>
      </c>
      <c r="F11" s="91">
        <v>3050000</v>
      </c>
      <c r="G11" s="91">
        <v>500000</v>
      </c>
      <c r="H11" s="26" t="s">
        <v>117</v>
      </c>
      <c r="I11" s="43"/>
    </row>
    <row r="12" spans="1:10" s="4" customFormat="1" ht="93" customHeight="1" x14ac:dyDescent="0.25">
      <c r="A12" s="98"/>
      <c r="B12" s="49" t="s">
        <v>25</v>
      </c>
      <c r="C12" s="54" t="s">
        <v>44</v>
      </c>
      <c r="D12" s="26" t="s">
        <v>24</v>
      </c>
      <c r="E12" s="9" t="s">
        <v>31</v>
      </c>
      <c r="F12" s="46">
        <v>510948</v>
      </c>
      <c r="G12" s="46">
        <v>510948</v>
      </c>
      <c r="H12" s="26" t="s">
        <v>119</v>
      </c>
      <c r="I12" s="3"/>
    </row>
    <row r="13" spans="1:10" s="4" customFormat="1" ht="54.75" customHeight="1" x14ac:dyDescent="0.25">
      <c r="A13" s="98"/>
      <c r="B13" s="32" t="s">
        <v>25</v>
      </c>
      <c r="C13" s="54" t="s">
        <v>49</v>
      </c>
      <c r="D13" s="65" t="s">
        <v>120</v>
      </c>
      <c r="E13" s="13" t="s">
        <v>115</v>
      </c>
      <c r="F13" s="46">
        <v>390020</v>
      </c>
      <c r="G13" s="46">
        <v>390020</v>
      </c>
      <c r="H13" s="26"/>
      <c r="I13" s="3"/>
    </row>
    <row r="14" spans="1:10" s="4" customFormat="1" ht="67.5" customHeight="1" x14ac:dyDescent="0.25">
      <c r="A14" s="99"/>
      <c r="B14" s="85" t="s">
        <v>32</v>
      </c>
      <c r="C14" s="54" t="s">
        <v>50</v>
      </c>
      <c r="D14" s="65" t="s">
        <v>110</v>
      </c>
      <c r="E14" s="13" t="s">
        <v>128</v>
      </c>
      <c r="F14" s="46">
        <v>7095055.8600000003</v>
      </c>
      <c r="G14" s="46">
        <v>4000000</v>
      </c>
      <c r="H14" s="42"/>
      <c r="I14" s="3"/>
    </row>
    <row r="15" spans="1:10" s="4" customFormat="1" ht="39.75" customHeight="1" x14ac:dyDescent="0.25">
      <c r="A15" s="99"/>
      <c r="B15" s="86"/>
      <c r="C15" s="54"/>
      <c r="D15" s="65" t="s">
        <v>111</v>
      </c>
      <c r="E15" s="13"/>
      <c r="F15" s="46">
        <v>623824</v>
      </c>
      <c r="G15" s="46">
        <v>623824</v>
      </c>
      <c r="H15" s="90"/>
      <c r="I15" s="3"/>
    </row>
    <row r="16" spans="1:10" s="4" customFormat="1" ht="82.5" customHeight="1" x14ac:dyDescent="0.25">
      <c r="A16" s="98"/>
      <c r="B16" s="67" t="s">
        <v>108</v>
      </c>
      <c r="C16" s="63"/>
      <c r="D16" s="78" t="s">
        <v>107</v>
      </c>
      <c r="E16" s="16" t="s">
        <v>109</v>
      </c>
      <c r="F16" s="93">
        <v>2640000</v>
      </c>
      <c r="G16" s="46">
        <v>2640000</v>
      </c>
      <c r="H16" s="47"/>
      <c r="I16" s="3"/>
    </row>
    <row r="17" spans="1:9" s="4" customFormat="1" ht="30.75" customHeight="1" x14ac:dyDescent="0.25">
      <c r="A17" s="98"/>
      <c r="B17" s="109" t="s">
        <v>32</v>
      </c>
      <c r="C17" s="110"/>
      <c r="D17" s="88" t="s">
        <v>113</v>
      </c>
      <c r="E17" s="111" t="s">
        <v>112</v>
      </c>
      <c r="F17" s="46">
        <v>150000</v>
      </c>
      <c r="G17" s="46">
        <v>150000</v>
      </c>
      <c r="H17" s="47"/>
      <c r="I17" s="3"/>
    </row>
    <row r="18" spans="1:9" s="4" customFormat="1" ht="34.5" customHeight="1" x14ac:dyDescent="0.25">
      <c r="A18" s="98"/>
      <c r="B18" s="109"/>
      <c r="C18" s="110"/>
      <c r="D18" s="88" t="s">
        <v>114</v>
      </c>
      <c r="E18" s="112"/>
      <c r="F18" s="46">
        <v>500000</v>
      </c>
      <c r="G18" s="46">
        <v>500000</v>
      </c>
      <c r="H18" s="47"/>
      <c r="I18" s="3"/>
    </row>
    <row r="19" spans="1:9" s="4" customFormat="1" ht="66.75" customHeight="1" x14ac:dyDescent="0.25">
      <c r="A19" s="98"/>
      <c r="B19" s="84" t="s">
        <v>52</v>
      </c>
      <c r="C19" s="87" t="s">
        <v>57</v>
      </c>
      <c r="D19" s="94" t="s">
        <v>53</v>
      </c>
      <c r="E19" s="86" t="s">
        <v>54</v>
      </c>
      <c r="F19" s="113">
        <v>920000</v>
      </c>
      <c r="G19" s="114">
        <v>920000</v>
      </c>
      <c r="H19" s="47" t="s">
        <v>129</v>
      </c>
      <c r="I19" s="3"/>
    </row>
    <row r="20" spans="1:9" s="4" customFormat="1" ht="22.5" customHeight="1" x14ac:dyDescent="0.25">
      <c r="A20" s="102" t="s">
        <v>16</v>
      </c>
      <c r="B20" s="101"/>
      <c r="C20" s="56"/>
      <c r="D20" s="21"/>
      <c r="E20" s="22"/>
      <c r="F20" s="23">
        <f>SUM(F8:F19)</f>
        <v>27148536.620000001</v>
      </c>
      <c r="G20" s="23">
        <f>SUM(G8:G19)</f>
        <v>19410287.759999998</v>
      </c>
      <c r="H20" s="15"/>
      <c r="I20" s="3"/>
    </row>
    <row r="21" spans="1:9" s="12" customFormat="1" ht="82.5" customHeight="1" x14ac:dyDescent="0.25">
      <c r="A21" s="50" t="s">
        <v>5</v>
      </c>
      <c r="B21" s="19" t="s">
        <v>27</v>
      </c>
      <c r="C21" s="54" t="s">
        <v>95</v>
      </c>
      <c r="D21" s="26" t="s">
        <v>37</v>
      </c>
      <c r="E21" s="9" t="s">
        <v>28</v>
      </c>
      <c r="F21" s="46">
        <v>353000</v>
      </c>
      <c r="G21" s="46">
        <v>353000</v>
      </c>
      <c r="H21" s="26" t="s">
        <v>29</v>
      </c>
      <c r="I21" s="11"/>
    </row>
    <row r="22" spans="1:9" s="12" customFormat="1" ht="54.75" customHeight="1" x14ac:dyDescent="0.25">
      <c r="A22" s="51"/>
      <c r="B22" s="24" t="s">
        <v>9</v>
      </c>
      <c r="C22" s="57" t="s">
        <v>45</v>
      </c>
      <c r="D22" s="24" t="s">
        <v>41</v>
      </c>
      <c r="E22" s="25" t="s">
        <v>23</v>
      </c>
      <c r="F22" s="92">
        <v>12574636.689999999</v>
      </c>
      <c r="G22" s="92">
        <v>12574636.689999999</v>
      </c>
      <c r="H22" s="60"/>
      <c r="I22" s="11"/>
    </row>
    <row r="23" spans="1:9" s="4" customFormat="1" ht="22.5" customHeight="1" x14ac:dyDescent="0.25">
      <c r="A23" s="104" t="s">
        <v>6</v>
      </c>
      <c r="B23" s="101"/>
      <c r="C23" s="56"/>
      <c r="D23" s="21"/>
      <c r="E23" s="22"/>
      <c r="F23" s="23">
        <f>F21+F22</f>
        <v>12927636.689999999</v>
      </c>
      <c r="G23" s="23">
        <f>G21+G22</f>
        <v>12927636.689999999</v>
      </c>
      <c r="H23" s="15"/>
      <c r="I23" s="3"/>
    </row>
    <row r="24" spans="1:9" s="4" customFormat="1" ht="53.25" customHeight="1" x14ac:dyDescent="0.25">
      <c r="A24" s="97" t="s">
        <v>1</v>
      </c>
      <c r="B24" s="38" t="s">
        <v>77</v>
      </c>
      <c r="C24" s="68" t="s">
        <v>51</v>
      </c>
      <c r="D24" s="26" t="s">
        <v>116</v>
      </c>
      <c r="E24" s="9" t="s">
        <v>30</v>
      </c>
      <c r="F24" s="83">
        <v>2100000</v>
      </c>
      <c r="G24" s="83">
        <v>2100000</v>
      </c>
      <c r="H24" s="13" t="s">
        <v>56</v>
      </c>
      <c r="I24" s="3"/>
    </row>
    <row r="25" spans="1:9" s="4" customFormat="1" ht="29.25" customHeight="1" x14ac:dyDescent="0.25">
      <c r="A25" s="99"/>
      <c r="B25" s="105" t="s">
        <v>33</v>
      </c>
      <c r="C25" s="107" t="s">
        <v>93</v>
      </c>
      <c r="D25" s="75" t="s">
        <v>70</v>
      </c>
      <c r="E25" s="76"/>
      <c r="F25" s="77">
        <f>F26+F27+F28+F29+F30</f>
        <v>5214940</v>
      </c>
      <c r="G25" s="77">
        <f>G26+G27+G28+G29+G30</f>
        <v>3192410</v>
      </c>
      <c r="H25" s="13"/>
      <c r="I25" s="10"/>
    </row>
    <row r="26" spans="1:9" s="4" customFormat="1" ht="53.25" customHeight="1" x14ac:dyDescent="0.25">
      <c r="A26" s="99"/>
      <c r="B26" s="106"/>
      <c r="C26" s="108"/>
      <c r="D26" s="41" t="s">
        <v>62</v>
      </c>
      <c r="E26" s="9" t="s">
        <v>78</v>
      </c>
      <c r="F26" s="66">
        <v>1067830</v>
      </c>
      <c r="G26" s="66">
        <v>419040</v>
      </c>
      <c r="H26" s="13" t="s">
        <v>61</v>
      </c>
      <c r="I26" s="10"/>
    </row>
    <row r="27" spans="1:9" s="4" customFormat="1" ht="43.5" customHeight="1" x14ac:dyDescent="0.25">
      <c r="A27" s="99"/>
      <c r="B27" s="69"/>
      <c r="C27" s="73"/>
      <c r="D27" s="41" t="s">
        <v>63</v>
      </c>
      <c r="E27" s="9" t="s">
        <v>79</v>
      </c>
      <c r="F27" s="66">
        <v>778310</v>
      </c>
      <c r="G27" s="66">
        <v>778310</v>
      </c>
      <c r="H27" s="13" t="s">
        <v>64</v>
      </c>
      <c r="I27" s="10"/>
    </row>
    <row r="28" spans="1:9" s="4" customFormat="1" ht="66.75" customHeight="1" x14ac:dyDescent="0.25">
      <c r="A28" s="99"/>
      <c r="B28" s="69"/>
      <c r="C28" s="73"/>
      <c r="D28" s="71" t="s">
        <v>65</v>
      </c>
      <c r="E28" s="9" t="s">
        <v>82</v>
      </c>
      <c r="F28" s="66">
        <v>2618800</v>
      </c>
      <c r="G28" s="66">
        <v>1245060</v>
      </c>
      <c r="H28" s="13" t="s">
        <v>66</v>
      </c>
      <c r="I28" s="10"/>
    </row>
    <row r="29" spans="1:9" s="4" customFormat="1" ht="27" customHeight="1" x14ac:dyDescent="0.25">
      <c r="A29" s="99"/>
      <c r="B29" s="69"/>
      <c r="C29" s="73"/>
      <c r="D29" s="71" t="s">
        <v>67</v>
      </c>
      <c r="E29" s="9" t="s">
        <v>80</v>
      </c>
      <c r="F29" s="27">
        <v>500000</v>
      </c>
      <c r="G29" s="66">
        <v>500000</v>
      </c>
      <c r="H29" s="16"/>
      <c r="I29" s="10"/>
    </row>
    <row r="30" spans="1:9" s="4" customFormat="1" ht="43.5" customHeight="1" x14ac:dyDescent="0.25">
      <c r="A30" s="99"/>
      <c r="B30" s="70"/>
      <c r="C30" s="74"/>
      <c r="D30" s="71" t="s">
        <v>68</v>
      </c>
      <c r="E30" s="9" t="s">
        <v>81</v>
      </c>
      <c r="F30" s="27">
        <v>250000</v>
      </c>
      <c r="G30" s="66">
        <v>250000</v>
      </c>
      <c r="H30" s="13" t="s">
        <v>69</v>
      </c>
      <c r="I30" s="10"/>
    </row>
    <row r="31" spans="1:9" s="4" customFormat="1" ht="24" customHeight="1" x14ac:dyDescent="0.25">
      <c r="A31" s="98"/>
      <c r="B31" s="67"/>
      <c r="C31" s="107" t="s">
        <v>94</v>
      </c>
      <c r="D31" s="79" t="s">
        <v>71</v>
      </c>
      <c r="E31" s="80"/>
      <c r="F31" s="77">
        <f>F32+F33</f>
        <v>2241770</v>
      </c>
      <c r="G31" s="77">
        <f>G32+G33</f>
        <v>1522880</v>
      </c>
      <c r="H31" s="16"/>
      <c r="I31" s="10"/>
    </row>
    <row r="32" spans="1:9" s="4" customFormat="1" ht="42" customHeight="1" x14ac:dyDescent="0.25">
      <c r="A32" s="98"/>
      <c r="B32" s="67"/>
      <c r="C32" s="108"/>
      <c r="D32" s="78" t="s">
        <v>72</v>
      </c>
      <c r="E32" s="48" t="s">
        <v>98</v>
      </c>
      <c r="F32" s="66">
        <v>1351170</v>
      </c>
      <c r="G32" s="66">
        <v>632280</v>
      </c>
      <c r="H32" s="13" t="s">
        <v>73</v>
      </c>
      <c r="I32" s="10"/>
    </row>
    <row r="33" spans="1:9" s="4" customFormat="1" ht="69" customHeight="1" x14ac:dyDescent="0.25">
      <c r="A33" s="98"/>
      <c r="B33" s="67"/>
      <c r="C33" s="72"/>
      <c r="D33" s="78" t="s">
        <v>74</v>
      </c>
      <c r="E33" s="13" t="s">
        <v>75</v>
      </c>
      <c r="F33" s="66">
        <v>890600</v>
      </c>
      <c r="G33" s="66">
        <v>890600</v>
      </c>
      <c r="H33" s="13" t="s">
        <v>76</v>
      </c>
      <c r="I33" s="10"/>
    </row>
    <row r="34" spans="1:9" s="4" customFormat="1" ht="24" customHeight="1" x14ac:dyDescent="0.25">
      <c r="A34" s="102" t="s">
        <v>4</v>
      </c>
      <c r="B34" s="103"/>
      <c r="C34" s="58"/>
      <c r="D34" s="28"/>
      <c r="E34" s="29"/>
      <c r="F34" s="30">
        <f>F24+F25+F31</f>
        <v>9556710</v>
      </c>
      <c r="G34" s="30">
        <f>G24+G25+G31</f>
        <v>6815290</v>
      </c>
      <c r="H34" s="31"/>
      <c r="I34" s="10"/>
    </row>
    <row r="35" spans="1:9" s="4" customFormat="1" ht="83.25" customHeight="1" x14ac:dyDescent="0.25">
      <c r="A35" s="39" t="s">
        <v>7</v>
      </c>
      <c r="B35" s="32" t="s">
        <v>92</v>
      </c>
      <c r="C35" s="63" t="s">
        <v>84</v>
      </c>
      <c r="D35" s="9" t="s">
        <v>83</v>
      </c>
      <c r="E35" s="9" t="s">
        <v>121</v>
      </c>
      <c r="F35" s="20">
        <v>2393950</v>
      </c>
      <c r="G35" s="46">
        <v>2393950</v>
      </c>
      <c r="H35" s="81" t="s">
        <v>97</v>
      </c>
      <c r="I35" s="3"/>
    </row>
    <row r="36" spans="1:9" s="4" customFormat="1" ht="95.25" customHeight="1" x14ac:dyDescent="0.25">
      <c r="A36" s="40"/>
      <c r="B36" s="32" t="s">
        <v>86</v>
      </c>
      <c r="C36" s="63" t="s">
        <v>85</v>
      </c>
      <c r="D36" s="9" t="s">
        <v>88</v>
      </c>
      <c r="E36" s="9" t="s">
        <v>89</v>
      </c>
      <c r="F36" s="20">
        <v>2032100</v>
      </c>
      <c r="G36" s="46">
        <v>1100000</v>
      </c>
      <c r="H36" s="81" t="s">
        <v>87</v>
      </c>
      <c r="I36" s="3"/>
    </row>
    <row r="37" spans="1:9" s="4" customFormat="1" ht="58.5" customHeight="1" x14ac:dyDescent="0.25">
      <c r="A37" s="40"/>
      <c r="B37" s="32"/>
      <c r="C37" s="63" t="s">
        <v>96</v>
      </c>
      <c r="D37" s="9" t="s">
        <v>122</v>
      </c>
      <c r="E37" s="9" t="s">
        <v>90</v>
      </c>
      <c r="F37" s="20">
        <v>4323300</v>
      </c>
      <c r="G37" s="46">
        <v>4323300</v>
      </c>
      <c r="H37" s="14" t="s">
        <v>91</v>
      </c>
      <c r="I37" s="3"/>
    </row>
    <row r="38" spans="1:9" s="6" customFormat="1" ht="21" customHeight="1" x14ac:dyDescent="0.25">
      <c r="A38" s="100" t="s">
        <v>8</v>
      </c>
      <c r="B38" s="101"/>
      <c r="C38" s="56"/>
      <c r="D38" s="21"/>
      <c r="E38" s="22"/>
      <c r="F38" s="23">
        <f>SUM(F35:F37)</f>
        <v>8749350</v>
      </c>
      <c r="G38" s="23">
        <f>SUM(G35:G37)</f>
        <v>7817250</v>
      </c>
      <c r="H38" s="15"/>
      <c r="I38" s="5"/>
    </row>
    <row r="39" spans="1:9" s="8" customFormat="1" ht="20.25" customHeight="1" x14ac:dyDescent="0.25">
      <c r="A39" s="33" t="s">
        <v>2</v>
      </c>
      <c r="B39" s="33"/>
      <c r="C39" s="59"/>
      <c r="D39" s="33"/>
      <c r="E39" s="33"/>
      <c r="F39" s="62">
        <f>F20+F34+F38+F23</f>
        <v>58382233.310000002</v>
      </c>
      <c r="G39" s="62">
        <f>G20+G34+G38+G23</f>
        <v>46970464.449999996</v>
      </c>
      <c r="H39" s="34"/>
      <c r="I39" s="7"/>
    </row>
    <row r="40" spans="1:9" x14ac:dyDescent="0.25">
      <c r="G40" s="36"/>
    </row>
    <row r="41" spans="1:9" x14ac:dyDescent="0.25">
      <c r="E41" s="45" t="s">
        <v>123</v>
      </c>
      <c r="G41" s="61">
        <v>46970464.450000003</v>
      </c>
      <c r="H41" s="36"/>
    </row>
    <row r="42" spans="1:9" x14ac:dyDescent="0.25">
      <c r="G42" s="89">
        <f>G41-G39</f>
        <v>0</v>
      </c>
      <c r="H42" s="36"/>
    </row>
    <row r="44" spans="1:9" x14ac:dyDescent="0.25">
      <c r="B44" s="55" t="s">
        <v>48</v>
      </c>
      <c r="C44" s="55" t="s">
        <v>46</v>
      </c>
      <c r="G44" s="82">
        <f>G39-G45-G46</f>
        <v>33122827.759999998</v>
      </c>
    </row>
    <row r="45" spans="1:9" x14ac:dyDescent="0.25">
      <c r="C45" s="55" t="s">
        <v>47</v>
      </c>
      <c r="G45" s="82">
        <f>G21+G22</f>
        <v>12927636.689999999</v>
      </c>
    </row>
    <row r="46" spans="1:9" x14ac:dyDescent="0.25">
      <c r="C46" s="55" t="s">
        <v>55</v>
      </c>
      <c r="G46" s="82">
        <f>G19</f>
        <v>920000</v>
      </c>
    </row>
  </sheetData>
  <mergeCells count="17">
    <mergeCell ref="C25:C26"/>
    <mergeCell ref="C31:C32"/>
    <mergeCell ref="B17:B18"/>
    <mergeCell ref="C17:C18"/>
    <mergeCell ref="E17:E18"/>
    <mergeCell ref="A38:B38"/>
    <mergeCell ref="A20:B20"/>
    <mergeCell ref="A34:B34"/>
    <mergeCell ref="A23:B23"/>
    <mergeCell ref="A24:A33"/>
    <mergeCell ref="B25:B26"/>
    <mergeCell ref="E4:H4"/>
    <mergeCell ref="F1:H1"/>
    <mergeCell ref="F2:H2"/>
    <mergeCell ref="A6:G6"/>
    <mergeCell ref="A8:A19"/>
    <mergeCell ref="F3:H3"/>
  </mergeCells>
  <pageMargins left="0.39370078740157483" right="0.27559055118110237" top="0.27559055118110237" bottom="0.27559055118110237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2023-02-02T04:52:42Z</dcterms:modified>
</cp:coreProperties>
</file>